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135" windowHeight="7875"/>
  </bookViews>
  <sheets>
    <sheet name="Sheet1" sheetId="1" r:id="rId1"/>
    <sheet name="Sheet2" sheetId="2" r:id="rId2"/>
    <sheet name="Sheet3" sheetId="3" r:id="rId3"/>
  </sheets>
  <definedNames>
    <definedName name="top" localSheetId="0">Sheet1!$A$18</definedName>
  </definedNames>
  <calcPr calcId="124519"/>
</workbook>
</file>

<file path=xl/calcChain.xml><?xml version="1.0" encoding="utf-8"?>
<calcChain xmlns="http://schemas.openxmlformats.org/spreadsheetml/2006/main">
  <c r="I20" i="1"/>
  <c r="H20"/>
  <c r="J20"/>
  <c r="G20"/>
  <c r="J19"/>
  <c r="I19"/>
  <c r="G19"/>
  <c r="H19"/>
  <c r="J18"/>
  <c r="I18"/>
  <c r="C18"/>
  <c r="H18"/>
  <c r="H2"/>
  <c r="J2" s="1"/>
  <c r="G2"/>
  <c r="I2" s="1"/>
  <c r="H4"/>
  <c r="G4"/>
  <c r="I4" s="1"/>
  <c r="H5"/>
  <c r="G5"/>
  <c r="I5" s="1"/>
  <c r="H17"/>
  <c r="G17"/>
  <c r="I17" s="1"/>
  <c r="H15"/>
  <c r="G15"/>
  <c r="I15" s="1"/>
  <c r="G6"/>
  <c r="H9"/>
  <c r="E6"/>
  <c r="D6"/>
  <c r="C9"/>
  <c r="G9" s="1"/>
  <c r="I9" s="1"/>
  <c r="F12"/>
  <c r="E12"/>
  <c r="D12"/>
  <c r="G12"/>
  <c r="I12" s="1"/>
  <c r="H13"/>
  <c r="H7"/>
  <c r="H8"/>
  <c r="H16"/>
  <c r="H10"/>
  <c r="H3"/>
  <c r="H11"/>
  <c r="G7"/>
  <c r="J7" s="1"/>
  <c r="G8"/>
  <c r="J8" s="1"/>
  <c r="G16"/>
  <c r="J16" s="1"/>
  <c r="G10"/>
  <c r="J10" s="1"/>
  <c r="G3"/>
  <c r="G11"/>
  <c r="J11" s="1"/>
  <c r="G13"/>
  <c r="G14"/>
  <c r="E14"/>
  <c r="D14"/>
  <c r="J3" l="1"/>
  <c r="J13"/>
  <c r="H6"/>
  <c r="J15"/>
  <c r="J17"/>
  <c r="J4"/>
  <c r="J6"/>
  <c r="J5"/>
  <c r="I6"/>
  <c r="J9"/>
  <c r="H12"/>
  <c r="H14"/>
  <c r="J14" s="1"/>
  <c r="I14"/>
  <c r="I11"/>
  <c r="I10"/>
  <c r="I8"/>
  <c r="J12"/>
  <c r="I13"/>
  <c r="I3"/>
  <c r="I16"/>
  <c r="I7"/>
</calcChain>
</file>

<file path=xl/sharedStrings.xml><?xml version="1.0" encoding="utf-8"?>
<sst xmlns="http://schemas.openxmlformats.org/spreadsheetml/2006/main" count="29" uniqueCount="29">
  <si>
    <t>Current (ma)</t>
  </si>
  <si>
    <t>Volts (v)</t>
  </si>
  <si>
    <t>Height (in)</t>
  </si>
  <si>
    <t>Width (in)</t>
  </si>
  <si>
    <t>Area (in^2)</t>
  </si>
  <si>
    <t>Power (mw)</t>
  </si>
  <si>
    <t>Price (US$)</t>
  </si>
  <si>
    <t>SCC3766 - 37 x 66mm Polycrystalline Solar Cell</t>
  </si>
  <si>
    <t>Name</t>
  </si>
  <si>
    <t>WeatherPro P7.2-150</t>
  </si>
  <si>
    <t>PowerFilm MPT6-150</t>
  </si>
  <si>
    <t xml:space="preserve">Kyocera 40 watt solar panel, KC40T </t>
  </si>
  <si>
    <t>Low Cost–High Output Encapsulated Solar Cells</t>
  </si>
  <si>
    <t>Encapsulated High Output Solar Cells</t>
  </si>
  <si>
    <t>Highest Power-To-Size Ratio Panels</t>
  </si>
  <si>
    <t>Folding Model</t>
  </si>
  <si>
    <t>Efficiency (mw/in^2)</t>
  </si>
  <si>
    <t>Economy ($/W)</t>
  </si>
  <si>
    <t>Space Industry Super Cells (not soldered, not weatherproof)</t>
  </si>
  <si>
    <t>SolarPort 4.4</t>
  </si>
  <si>
    <t>Special Photo-Voltaics (not soldered, not weatherproof)</t>
  </si>
  <si>
    <t>Thin Film Flexible Amorphous Silicon Cells</t>
  </si>
  <si>
    <t>PHOTOVOLTAIC SOLAR CELL 8V 50UA (SIOC package)</t>
  </si>
  <si>
    <t>Space Age Solar Panel (1A)</t>
  </si>
  <si>
    <t>Space Age Solar Panel (500ma)</t>
  </si>
  <si>
    <t>Sharp 200W Solar Panel</t>
  </si>
  <si>
    <t>Northern Industrial Tools High Wattage Solar Panels</t>
  </si>
  <si>
    <t>Northern Industrial Tools Solar Panel — 350 MA</t>
  </si>
  <si>
    <t>Soldius 1 Solar Charger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</si>
</sst>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4" fontId="0" fillId="0" borderId="0" xfId="1" applyFont="1"/>
    <xf numFmtId="2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4" fillId="0" borderId="0" xfId="3" applyAlignment="1" applyProtection="1"/>
    <xf numFmtId="0" fontId="2" fillId="2" borderId="0" xfId="2"/>
    <xf numFmtId="0" fontId="2" fillId="2" borderId="0" xfId="2" applyAlignment="1">
      <alignment horizontal="right"/>
    </xf>
    <xf numFmtId="2" fontId="2" fillId="2" borderId="0" xfId="2" applyNumberFormat="1" applyAlignment="1">
      <alignment horizontal="right"/>
    </xf>
    <xf numFmtId="44" fontId="2" fillId="2" borderId="0" xfId="2" applyNumberFormat="1" applyAlignment="1">
      <alignment horizontal="right"/>
    </xf>
    <xf numFmtId="1" fontId="2" fillId="2" borderId="0" xfId="2" applyNumberFormat="1" applyAlignment="1">
      <alignment horizontal="right"/>
    </xf>
  </cellXfs>
  <cellStyles count="4">
    <cellStyle name="Currency" xfId="1" builtinId="4"/>
    <cellStyle name="Good" xfId="2" builtinId="26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cientificsonline.com/product.asp_Q_pn_E_3081623" TargetMode="External"/><Relationship Id="rId13" Type="http://schemas.openxmlformats.org/officeDocument/2006/relationships/hyperlink" Target="http://www.digikey.com/scripts/DkSearch/dksus.dll?Detail?Ref=352008&amp;Row=508712&amp;Site=US" TargetMode="External"/><Relationship Id="rId18" Type="http://schemas.openxmlformats.org/officeDocument/2006/relationships/hyperlink" Target="http://www.northerntool.com/webapp/wcs/stores/servlet/product_6970_200306863_200306863" TargetMode="External"/><Relationship Id="rId3" Type="http://schemas.openxmlformats.org/officeDocument/2006/relationships/hyperlink" Target="http://www.jameco.com/webapp/wcs/stores/servlet/ProductDisplay?langId=-1&amp;storeId=10001&amp;catalogId=10001&amp;productId=228072" TargetMode="External"/><Relationship Id="rId7" Type="http://schemas.openxmlformats.org/officeDocument/2006/relationships/hyperlink" Target="http://scientificsonline.com/product.asp_Q_pn_E_3081623" TargetMode="External"/><Relationship Id="rId12" Type="http://schemas.openxmlformats.org/officeDocument/2006/relationships/hyperlink" Target="http://scientificsonline.com/product.asp?pn=3052286&amp;bhcd2=1179864050" TargetMode="External"/><Relationship Id="rId17" Type="http://schemas.openxmlformats.org/officeDocument/2006/relationships/hyperlink" Target="http://www.northerntool.com/webapp/wcs/stores/servlet/product_6970_200263174_200263174" TargetMode="External"/><Relationship Id="rId2" Type="http://schemas.openxmlformats.org/officeDocument/2006/relationships/hyperlink" Target="http://www.jameco.com/webapp/wcs/stores/servlet/ProductDisplay?langId=-1&amp;storeId=10001&amp;catalogId=10001&amp;productId=228179" TargetMode="External"/><Relationship Id="rId16" Type="http://schemas.openxmlformats.org/officeDocument/2006/relationships/hyperlink" Target="http://www.altersystems.com/catalog/sharp-200-watt-solar-panel-p-1038.htm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solarbotics.com/products/index.php?scdfa-250100084-viewDetail-productzq31028zq4categoryzq32=true" TargetMode="External"/><Relationship Id="rId6" Type="http://schemas.openxmlformats.org/officeDocument/2006/relationships/hyperlink" Target="http://scientificsonline.com/product.asp_Q_pn_E_3034063" TargetMode="External"/><Relationship Id="rId11" Type="http://schemas.openxmlformats.org/officeDocument/2006/relationships/hyperlink" Target="http://scientificsonline.com/product.asp_Q_pn_E_3037344" TargetMode="External"/><Relationship Id="rId5" Type="http://schemas.openxmlformats.org/officeDocument/2006/relationships/hyperlink" Target="http://scientificsonline.com/product.asp_Q_pn_E_3039808" TargetMode="External"/><Relationship Id="rId15" Type="http://schemas.openxmlformats.org/officeDocument/2006/relationships/hyperlink" Target="http://scientificsonline.com/product.asp_Q_pn_E_3085035" TargetMode="External"/><Relationship Id="rId10" Type="http://schemas.openxmlformats.org/officeDocument/2006/relationships/hyperlink" Target="http://scientificsonline.com/product.asp_Q_pn_E_3054005" TargetMode="External"/><Relationship Id="rId19" Type="http://schemas.openxmlformats.org/officeDocument/2006/relationships/hyperlink" Target="http://www.thinkgeek.com/gadgets/travelpower/7d34/?selsku=1" TargetMode="External"/><Relationship Id="rId4" Type="http://schemas.openxmlformats.org/officeDocument/2006/relationships/hyperlink" Target="http://www.wholesalesolar.com/products.folder/module-folder/kyocera/KC40T.html" TargetMode="External"/><Relationship Id="rId9" Type="http://schemas.openxmlformats.org/officeDocument/2006/relationships/hyperlink" Target="http://scientificsonline.com/product.asp_Q_pn_E_3081619" TargetMode="External"/><Relationship Id="rId14" Type="http://schemas.openxmlformats.org/officeDocument/2006/relationships/hyperlink" Target="http://scientificsonline.com/product.asp_Q_pn_E_3085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A20" sqref="A20"/>
    </sheetView>
  </sheetViews>
  <sheetFormatPr defaultRowHeight="15"/>
  <cols>
    <col min="1" max="1" width="49.85546875" customWidth="1"/>
    <col min="2" max="2" width="13.42578125" customWidth="1"/>
    <col min="3" max="3" width="13.42578125" style="5" customWidth="1"/>
    <col min="4" max="4" width="14.85546875" style="5" customWidth="1"/>
    <col min="5" max="5" width="14.140625" style="5" customWidth="1"/>
    <col min="6" max="6" width="12.28515625" style="3" customWidth="1"/>
    <col min="7" max="7" width="14.42578125" style="6" customWidth="1"/>
    <col min="8" max="8" width="12.7109375" style="5" customWidth="1"/>
    <col min="9" max="9" width="15.5703125" style="3" customWidth="1"/>
    <col min="10" max="10" width="19.5703125" style="4" customWidth="1"/>
    <col min="11" max="11" width="84.28515625" style="1" customWidth="1"/>
  </cols>
  <sheetData>
    <row r="1" spans="1:11">
      <c r="A1" s="8" t="s">
        <v>8</v>
      </c>
      <c r="B1" s="9" t="s">
        <v>1</v>
      </c>
      <c r="C1" s="10" t="s">
        <v>0</v>
      </c>
      <c r="D1" s="10" t="s">
        <v>2</v>
      </c>
      <c r="E1" s="10" t="s">
        <v>3</v>
      </c>
      <c r="F1" s="11" t="s">
        <v>6</v>
      </c>
      <c r="G1" s="12" t="s">
        <v>5</v>
      </c>
      <c r="H1" s="10" t="s">
        <v>4</v>
      </c>
      <c r="I1" s="11" t="s">
        <v>17</v>
      </c>
      <c r="J1" s="10" t="s">
        <v>16</v>
      </c>
    </row>
    <row r="2" spans="1:11">
      <c r="A2" s="7" t="s">
        <v>25</v>
      </c>
      <c r="B2">
        <v>28.5</v>
      </c>
      <c r="C2" s="5">
        <v>7002</v>
      </c>
      <c r="D2" s="5">
        <v>64.599999999999994</v>
      </c>
      <c r="E2" s="5">
        <v>39.1</v>
      </c>
      <c r="F2" s="3">
        <v>930</v>
      </c>
      <c r="G2" s="6">
        <f t="shared" ref="G2:G20" si="0">B2*C2</f>
        <v>199557</v>
      </c>
      <c r="H2" s="5">
        <f t="shared" ref="H2:H20" si="1">D2*E2</f>
        <v>2525.8599999999997</v>
      </c>
      <c r="I2" s="3">
        <f t="shared" ref="I2:I17" si="2">(F2/G2)*1000</f>
        <v>4.660322614591319</v>
      </c>
      <c r="J2" s="4">
        <f t="shared" ref="J2:J17" si="3">G2/H2</f>
        <v>79.00556642094179</v>
      </c>
      <c r="K2" s="2"/>
    </row>
    <row r="3" spans="1:11">
      <c r="A3" s="7" t="s">
        <v>11</v>
      </c>
      <c r="B3">
        <v>17.899999999999999</v>
      </c>
      <c r="C3" s="5">
        <v>2224</v>
      </c>
      <c r="D3" s="5">
        <v>20.7</v>
      </c>
      <c r="E3" s="5">
        <v>25.7</v>
      </c>
      <c r="F3" s="3">
        <v>260</v>
      </c>
      <c r="G3" s="6">
        <f t="shared" si="0"/>
        <v>39809.599999999999</v>
      </c>
      <c r="H3" s="5">
        <f t="shared" si="1"/>
        <v>531.99</v>
      </c>
      <c r="I3" s="3">
        <f t="shared" si="2"/>
        <v>6.5310879787789879</v>
      </c>
      <c r="J3" s="4">
        <f t="shared" si="3"/>
        <v>74.831481794770568</v>
      </c>
    </row>
    <row r="4" spans="1:11">
      <c r="A4" s="7" t="s">
        <v>23</v>
      </c>
      <c r="B4">
        <v>9</v>
      </c>
      <c r="C4" s="5">
        <v>1000</v>
      </c>
      <c r="D4" s="5">
        <v>8.75</v>
      </c>
      <c r="E4" s="5">
        <v>12.25</v>
      </c>
      <c r="F4" s="3">
        <v>139</v>
      </c>
      <c r="G4" s="6">
        <f t="shared" si="0"/>
        <v>9000</v>
      </c>
      <c r="H4" s="5">
        <f t="shared" si="1"/>
        <v>107.1875</v>
      </c>
      <c r="I4" s="3">
        <f t="shared" si="2"/>
        <v>15.444444444444445</v>
      </c>
      <c r="J4" s="4">
        <f t="shared" si="3"/>
        <v>83.965014577259481</v>
      </c>
      <c r="K4" s="2"/>
    </row>
    <row r="5" spans="1:11">
      <c r="A5" s="7" t="s">
        <v>24</v>
      </c>
      <c r="B5">
        <v>9</v>
      </c>
      <c r="C5" s="5">
        <v>500</v>
      </c>
      <c r="D5" s="5">
        <v>8.75</v>
      </c>
      <c r="E5" s="5">
        <v>7</v>
      </c>
      <c r="F5" s="3">
        <v>89</v>
      </c>
      <c r="G5" s="6">
        <f t="shared" si="0"/>
        <v>4500</v>
      </c>
      <c r="H5" s="5">
        <f t="shared" si="1"/>
        <v>61.25</v>
      </c>
      <c r="I5" s="3">
        <f t="shared" si="2"/>
        <v>19.777777777777775</v>
      </c>
      <c r="J5" s="4">
        <f t="shared" si="3"/>
        <v>73.469387755102048</v>
      </c>
      <c r="K5" s="2"/>
    </row>
    <row r="6" spans="1:11">
      <c r="A6" s="7" t="s">
        <v>20</v>
      </c>
      <c r="B6">
        <v>0.5</v>
      </c>
      <c r="C6" s="5">
        <v>1300</v>
      </c>
      <c r="D6" s="5">
        <f>60*0.0393700787</f>
        <v>2.362204722</v>
      </c>
      <c r="E6" s="5">
        <f>70*0.0393700787</f>
        <v>2.7559055089999998</v>
      </c>
      <c r="F6" s="3">
        <v>12.95</v>
      </c>
      <c r="G6" s="6">
        <f t="shared" si="0"/>
        <v>650</v>
      </c>
      <c r="H6" s="5">
        <f t="shared" si="1"/>
        <v>6.5100130067456128</v>
      </c>
      <c r="I6" s="3">
        <f t="shared" si="2"/>
        <v>19.923076923076923</v>
      </c>
      <c r="J6" s="4">
        <f t="shared" si="3"/>
        <v>99.846190679876713</v>
      </c>
      <c r="K6" s="2"/>
    </row>
    <row r="7" spans="1:11">
      <c r="A7" s="7" t="s">
        <v>15</v>
      </c>
      <c r="B7">
        <v>18</v>
      </c>
      <c r="C7" s="5">
        <v>1000</v>
      </c>
      <c r="D7" s="5">
        <v>11</v>
      </c>
      <c r="E7" s="5">
        <v>17.5</v>
      </c>
      <c r="F7" s="3">
        <v>479.95</v>
      </c>
      <c r="G7" s="6">
        <f t="shared" si="0"/>
        <v>18000</v>
      </c>
      <c r="H7" s="5">
        <f t="shared" si="1"/>
        <v>192.5</v>
      </c>
      <c r="I7" s="3">
        <f t="shared" si="2"/>
        <v>26.663888888888891</v>
      </c>
      <c r="J7" s="4">
        <f t="shared" si="3"/>
        <v>93.506493506493513</v>
      </c>
    </row>
    <row r="8" spans="1:11">
      <c r="A8" s="7" t="s">
        <v>14</v>
      </c>
      <c r="B8">
        <v>8.5</v>
      </c>
      <c r="C8" s="5">
        <v>250</v>
      </c>
      <c r="D8" s="5">
        <v>3.75</v>
      </c>
      <c r="E8" s="5">
        <v>7.75</v>
      </c>
      <c r="F8" s="3">
        <v>63.95</v>
      </c>
      <c r="G8" s="6">
        <f t="shared" si="0"/>
        <v>2125</v>
      </c>
      <c r="H8" s="5">
        <f t="shared" si="1"/>
        <v>29.0625</v>
      </c>
      <c r="I8" s="3">
        <f t="shared" si="2"/>
        <v>30.094117647058823</v>
      </c>
      <c r="J8" s="4">
        <f t="shared" si="3"/>
        <v>73.118279569892479</v>
      </c>
    </row>
    <row r="9" spans="1:11">
      <c r="A9" s="7" t="s">
        <v>19</v>
      </c>
      <c r="B9">
        <v>12</v>
      </c>
      <c r="C9" s="5">
        <f>4400/12</f>
        <v>366.66666666666669</v>
      </c>
      <c r="D9" s="5">
        <v>9.3000000000000007</v>
      </c>
      <c r="E9" s="5">
        <v>6</v>
      </c>
      <c r="F9" s="3">
        <v>139</v>
      </c>
      <c r="G9" s="6">
        <f t="shared" si="0"/>
        <v>4400</v>
      </c>
      <c r="H9" s="5">
        <f t="shared" si="1"/>
        <v>55.800000000000004</v>
      </c>
      <c r="I9" s="3">
        <f t="shared" si="2"/>
        <v>31.590909090909093</v>
      </c>
      <c r="J9" s="4">
        <f t="shared" si="3"/>
        <v>78.853046594982075</v>
      </c>
    </row>
    <row r="10" spans="1:11">
      <c r="A10" s="7" t="s">
        <v>12</v>
      </c>
      <c r="B10">
        <v>0.45</v>
      </c>
      <c r="C10" s="5">
        <v>400</v>
      </c>
      <c r="D10" s="5">
        <v>3</v>
      </c>
      <c r="E10" s="5">
        <v>1.75</v>
      </c>
      <c r="F10" s="3">
        <v>5.95</v>
      </c>
      <c r="G10" s="6">
        <f t="shared" si="0"/>
        <v>180</v>
      </c>
      <c r="H10" s="5">
        <f t="shared" si="1"/>
        <v>5.25</v>
      </c>
      <c r="I10" s="3">
        <f t="shared" si="2"/>
        <v>33.05555555555555</v>
      </c>
      <c r="J10" s="4">
        <f t="shared" si="3"/>
        <v>34.285714285714285</v>
      </c>
    </row>
    <row r="11" spans="1:11">
      <c r="A11" s="7" t="s">
        <v>10</v>
      </c>
      <c r="B11">
        <v>6</v>
      </c>
      <c r="C11" s="5">
        <v>100</v>
      </c>
      <c r="D11" s="5">
        <v>4.5</v>
      </c>
      <c r="E11" s="5">
        <v>5.9</v>
      </c>
      <c r="F11" s="3">
        <v>23.75</v>
      </c>
      <c r="G11" s="6">
        <f t="shared" si="0"/>
        <v>600</v>
      </c>
      <c r="H11" s="5">
        <f t="shared" si="1"/>
        <v>26.55</v>
      </c>
      <c r="I11" s="3">
        <f t="shared" si="2"/>
        <v>39.583333333333329</v>
      </c>
      <c r="J11" s="4">
        <f t="shared" si="3"/>
        <v>22.598870056497173</v>
      </c>
    </row>
    <row r="12" spans="1:11">
      <c r="A12" s="7" t="s">
        <v>18</v>
      </c>
      <c r="B12">
        <v>0.5</v>
      </c>
      <c r="C12" s="5">
        <v>500</v>
      </c>
      <c r="D12" s="5">
        <f>40*0.0393700787</f>
        <v>1.574803148</v>
      </c>
      <c r="E12" s="5">
        <f>50*0.0393700787</f>
        <v>1.968503935</v>
      </c>
      <c r="F12" s="3">
        <f>19.95/2</f>
        <v>9.9749999999999996</v>
      </c>
      <c r="G12" s="6">
        <f t="shared" si="0"/>
        <v>250</v>
      </c>
      <c r="H12" s="5">
        <f t="shared" si="1"/>
        <v>3.1000061936883871</v>
      </c>
      <c r="I12" s="3">
        <f t="shared" si="2"/>
        <v>39.9</v>
      </c>
      <c r="J12" s="4">
        <f t="shared" si="3"/>
        <v>80.645000164515807</v>
      </c>
    </row>
    <row r="13" spans="1:11">
      <c r="A13" s="7" t="s">
        <v>9</v>
      </c>
      <c r="B13">
        <v>7.2</v>
      </c>
      <c r="C13" s="5">
        <v>200</v>
      </c>
      <c r="D13" s="5">
        <v>10.3</v>
      </c>
      <c r="E13" s="5">
        <v>6.9</v>
      </c>
      <c r="F13" s="3">
        <v>59.89</v>
      </c>
      <c r="G13" s="6">
        <f t="shared" si="0"/>
        <v>1440</v>
      </c>
      <c r="H13" s="5">
        <f t="shared" si="1"/>
        <v>71.070000000000007</v>
      </c>
      <c r="I13" s="3">
        <f t="shared" si="2"/>
        <v>41.590277777777779</v>
      </c>
      <c r="J13" s="4">
        <f t="shared" si="3"/>
        <v>20.261713803292526</v>
      </c>
    </row>
    <row r="14" spans="1:11">
      <c r="A14" s="7" t="s">
        <v>7</v>
      </c>
      <c r="B14">
        <v>6.7</v>
      </c>
      <c r="C14" s="5">
        <v>30</v>
      </c>
      <c r="D14" s="5">
        <f>37*0.0393700787</f>
        <v>1.4566929118999998</v>
      </c>
      <c r="E14" s="5">
        <f>66*0.0393700787</f>
        <v>2.5984251941999998</v>
      </c>
      <c r="F14" s="3">
        <v>11</v>
      </c>
      <c r="G14" s="6">
        <f t="shared" si="0"/>
        <v>201</v>
      </c>
      <c r="H14" s="5">
        <f t="shared" si="1"/>
        <v>3.7851075624935202</v>
      </c>
      <c r="I14" s="3">
        <f t="shared" si="2"/>
        <v>54.726368159203979</v>
      </c>
      <c r="J14" s="4">
        <f t="shared" si="3"/>
        <v>53.10285023117995</v>
      </c>
    </row>
    <row r="15" spans="1:11">
      <c r="A15" s="7" t="s">
        <v>21</v>
      </c>
      <c r="B15">
        <v>12</v>
      </c>
      <c r="C15" s="5">
        <v>50</v>
      </c>
      <c r="D15" s="5">
        <v>10.6</v>
      </c>
      <c r="E15" s="5">
        <v>3.9</v>
      </c>
      <c r="F15" s="3">
        <v>34.950000000000003</v>
      </c>
      <c r="G15" s="6">
        <f t="shared" si="0"/>
        <v>600</v>
      </c>
      <c r="H15" s="5">
        <f t="shared" si="1"/>
        <v>41.339999999999996</v>
      </c>
      <c r="I15" s="3">
        <f t="shared" si="2"/>
        <v>58.25</v>
      </c>
      <c r="J15" s="4">
        <f t="shared" si="3"/>
        <v>14.513788098693761</v>
      </c>
    </row>
    <row r="16" spans="1:11">
      <c r="A16" s="7" t="s">
        <v>13</v>
      </c>
      <c r="B16">
        <v>6</v>
      </c>
      <c r="C16" s="5">
        <v>50</v>
      </c>
      <c r="D16" s="5">
        <v>3.75</v>
      </c>
      <c r="E16" s="5">
        <v>2</v>
      </c>
      <c r="F16" s="3">
        <v>19.95</v>
      </c>
      <c r="G16" s="6">
        <f t="shared" si="0"/>
        <v>300</v>
      </c>
      <c r="H16" s="5">
        <f t="shared" si="1"/>
        <v>7.5</v>
      </c>
      <c r="I16" s="3">
        <f t="shared" si="2"/>
        <v>66.5</v>
      </c>
      <c r="J16" s="4">
        <f t="shared" si="3"/>
        <v>40</v>
      </c>
    </row>
    <row r="17" spans="1:10">
      <c r="A17" s="7" t="s">
        <v>22</v>
      </c>
      <c r="B17">
        <v>8</v>
      </c>
      <c r="C17" s="5">
        <v>0.5</v>
      </c>
      <c r="D17" s="5">
        <v>0.14000000000000001</v>
      </c>
      <c r="E17" s="5">
        <v>0.38</v>
      </c>
      <c r="F17" s="3">
        <v>1.63</v>
      </c>
      <c r="G17" s="6">
        <f t="shared" si="0"/>
        <v>4</v>
      </c>
      <c r="H17" s="5">
        <f t="shared" si="1"/>
        <v>5.3200000000000004E-2</v>
      </c>
      <c r="I17" s="3">
        <f t="shared" si="2"/>
        <v>407.5</v>
      </c>
      <c r="J17" s="4">
        <f t="shared" si="3"/>
        <v>75.187969924812023</v>
      </c>
    </row>
    <row r="18" spans="1:10">
      <c r="A18" s="7" t="s">
        <v>26</v>
      </c>
      <c r="B18">
        <v>12</v>
      </c>
      <c r="C18" s="5">
        <f>G18/B18</f>
        <v>1250</v>
      </c>
      <c r="D18" s="5">
        <v>38</v>
      </c>
      <c r="E18" s="5">
        <v>13</v>
      </c>
      <c r="F18" s="3">
        <v>79.989999999999995</v>
      </c>
      <c r="G18" s="6">
        <v>15000</v>
      </c>
      <c r="H18" s="5">
        <f t="shared" si="1"/>
        <v>494</v>
      </c>
      <c r="I18" s="3">
        <f t="shared" ref="I18" si="4">(F18/G18)*1000</f>
        <v>5.3326666666666664</v>
      </c>
      <c r="J18" s="4">
        <f t="shared" ref="J18" si="5">G18/H18</f>
        <v>30.364372469635626</v>
      </c>
    </row>
    <row r="19" spans="1:10">
      <c r="A19" s="7" t="s">
        <v>27</v>
      </c>
      <c r="B19">
        <v>12</v>
      </c>
      <c r="C19" s="5">
        <v>350</v>
      </c>
      <c r="D19" s="5">
        <v>12</v>
      </c>
      <c r="E19" s="5">
        <v>6.5</v>
      </c>
      <c r="F19" s="3">
        <v>79.989999999999995</v>
      </c>
      <c r="G19" s="6">
        <f t="shared" si="0"/>
        <v>4200</v>
      </c>
      <c r="H19" s="5">
        <f t="shared" si="1"/>
        <v>78</v>
      </c>
      <c r="I19" s="3">
        <f t="shared" ref="I19:I20" si="6">(F19/G19)*1000</f>
        <v>19.045238095238094</v>
      </c>
      <c r="J19" s="4">
        <f t="shared" ref="J19:J20" si="7">G19/H19</f>
        <v>53.846153846153847</v>
      </c>
    </row>
    <row r="20" spans="1:10">
      <c r="A20" s="7" t="s">
        <v>28</v>
      </c>
      <c r="B20">
        <v>6.58</v>
      </c>
      <c r="C20" s="5">
        <v>320</v>
      </c>
      <c r="D20" s="5">
        <v>5.4</v>
      </c>
      <c r="E20" s="5">
        <v>6.4</v>
      </c>
      <c r="F20" s="3">
        <v>89.99</v>
      </c>
      <c r="G20" s="6">
        <f t="shared" si="0"/>
        <v>2105.6</v>
      </c>
      <c r="H20" s="5">
        <f t="shared" si="1"/>
        <v>34.56</v>
      </c>
      <c r="I20" s="3">
        <f t="shared" si="6"/>
        <v>42.73841185410334</v>
      </c>
      <c r="J20" s="4">
        <f t="shared" si="7"/>
        <v>60.925925925925917</v>
      </c>
    </row>
  </sheetData>
  <sortState ref="A2:J17">
    <sortCondition ref="I2:I17"/>
  </sortState>
  <hyperlinks>
    <hyperlink ref="A14" r:id="rId1"/>
    <hyperlink ref="A13" r:id="rId2"/>
    <hyperlink ref="A11" r:id="rId3"/>
    <hyperlink ref="A3" r:id="rId4"/>
    <hyperlink ref="A10" r:id="rId5"/>
    <hyperlink ref="A16" r:id="rId6"/>
    <hyperlink ref="A8" r:id="rId7"/>
    <hyperlink ref="A7" r:id="rId8"/>
    <hyperlink ref="A12" r:id="rId9"/>
    <hyperlink ref="A9" r:id="rId10"/>
    <hyperlink ref="A6" r:id="rId11"/>
    <hyperlink ref="A15" r:id="rId12"/>
    <hyperlink ref="A17" r:id="rId13"/>
    <hyperlink ref="A5" r:id="rId14" display="Space Age Solar Panel"/>
    <hyperlink ref="A4" r:id="rId15"/>
    <hyperlink ref="A2" r:id="rId16"/>
    <hyperlink ref="A18" r:id="rId17"/>
    <hyperlink ref="A19" r:id="rId18"/>
    <hyperlink ref="A20" r:id="rId19"/>
  </hyperlinks>
  <pageMargins left="0.7" right="0.7" top="0.75" bottom="0.75" header="0.3" footer="0.3"/>
  <pageSetup orientation="portrait" horizontalDpi="4294967294" verticalDpi="0" r:id="rId20"/>
  <webPublishItems count="1">
    <webPublishItem id="4787" divId="SolarCompare_4787" sourceType="sheet" destinationFile="C:\Documents and Settings\josh\My Documents\My Webs\My Webs\josh.com\Solar\SolarCompar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Sheet1!top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josh levine</dc:creator>
  <cp:lastModifiedBy>josh levine</cp:lastModifiedBy>
  <dcterms:created xsi:type="dcterms:W3CDTF">2007-05-21T21:09:10Z</dcterms:created>
  <dcterms:modified xsi:type="dcterms:W3CDTF">2007-06-07T19:56:25Z</dcterms:modified>
</cp:coreProperties>
</file>